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rtnersinhealth.sharepoint.com/sites/PIHDesigners/Shared Documents/2021/US PHAU 2021/Misc/03 Vaccine Site Planning Tool/Working Files/"/>
    </mc:Choice>
  </mc:AlternateContent>
  <xr:revisionPtr revIDLastSave="13" documentId="8_{EB2E61C0-06E7-0948-924E-779609F3A31E}" xr6:coauthVersionLast="46" xr6:coauthVersionMax="46" xr10:uidLastSave="{378C143D-625E-1D4C-864A-11705B42C092}"/>
  <bookViews>
    <workbookView xWindow="0" yWindow="500" windowWidth="25560" windowHeight="15500" xr2:uid="{00000000-000D-0000-FFFF-FFFF00000000}"/>
  </bookViews>
  <sheets>
    <sheet name="Tracker" sheetId="11" r:id="rId1"/>
    <sheet name="Sheet2" sheetId="13" r:id="rId2"/>
    <sheet name="RACE" sheetId="8" state="hidden" r:id="rId3"/>
    <sheet name="ETHNICITY" sheetId="9" state="hidden" r:id="rId4"/>
    <sheet name="GENDER" sheetId="7" state="hidden" r:id="rId5"/>
    <sheet name="VFC ELIGIBILITY" sheetId="2" state="hidden" r:id="rId6"/>
    <sheet name="DATA SHARING STATUS" sheetId="3" state="hidden" r:id="rId7"/>
    <sheet name="SITE" sheetId="4" state="hidden" r:id="rId8"/>
    <sheet name="INSURE" sheetId="5" state="hidden" r:id="rId9"/>
    <sheet name="STATE" sheetId="6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1" l="1"/>
  <c r="E3" i="11" l="1"/>
  <c r="E5" i="11"/>
  <c r="L3" i="11" s="1"/>
  <c r="J25" i="11"/>
  <c r="E9" i="11" s="1"/>
  <c r="E4" i="11"/>
  <c r="E6" i="11" l="1"/>
  <c r="E10" i="11"/>
  <c r="E11" i="11" s="1"/>
  <c r="E14" i="11" l="1"/>
  <c r="E35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Jacob Gomez</author>
  </authors>
  <commentList>
    <comment ref="E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Input pre-registration number here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32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Add rows as necessary to accommodate additional patients to waitlist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<sst xmlns="http://schemas.openxmlformats.org/spreadsheetml/2006/main" count="186" uniqueCount="147">
  <si>
    <t>Not VFC Eligible</t>
  </si>
  <si>
    <t>Unknown</t>
  </si>
  <si>
    <t>VFC Eligible, Medicaid/Medicaid Managed Care</t>
  </si>
  <si>
    <t>VFC Eligible, Under-Insured and FQHC Patient</t>
  </si>
  <si>
    <t>VFC Eligible, Uninsured</t>
  </si>
  <si>
    <t>Yes</t>
  </si>
  <si>
    <t>No</t>
  </si>
  <si>
    <t>Left Arm</t>
  </si>
  <si>
    <t>Left Deltoid</t>
  </si>
  <si>
    <t>Left Gluteus</t>
  </si>
  <si>
    <t>Left Lower Forearm</t>
  </si>
  <si>
    <t>Left Thigh</t>
  </si>
  <si>
    <t>Left Vastus Lateralis</t>
  </si>
  <si>
    <t>Other</t>
  </si>
  <si>
    <t>Right Arm</t>
  </si>
  <si>
    <t>Right Deltoid</t>
  </si>
  <si>
    <t>Right Gluteus</t>
  </si>
  <si>
    <t>Right Lower Forearm</t>
  </si>
  <si>
    <t>Right Thigh</t>
  </si>
  <si>
    <t>Right Vastus Lateralis</t>
  </si>
  <si>
    <t>MassHealth</t>
  </si>
  <si>
    <t>Medicare</t>
  </si>
  <si>
    <t>No Insurance</t>
  </si>
  <si>
    <t>Private</t>
  </si>
  <si>
    <t>VFC Eligible, American Indian or Alaska Native</t>
  </si>
  <si>
    <t>MA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</si>
  <si>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</si>
  <si>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</si>
  <si>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</si>
  <si>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</si>
  <si>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</si>
  <si>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</si>
  <si>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</si>
  <si>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</si>
  <si>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</si>
  <si>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</si>
  <si>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</si>
  <si>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</si>
  <si>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</si>
  <si>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</si>
  <si>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</si>
  <si>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</si>
  <si>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</si>
  <si>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</si>
  <si>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</si>
  <si>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</si>
  <si>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</si>
  <si>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</si>
  <si>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</si>
  <si>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</si>
  <si>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</si>
  <si>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</si>
  <si>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</si>
  <si>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</si>
  <si>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</si>
  <si>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</si>
  <si>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</si>
  <si>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</si>
  <si>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</si>
  <si>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</si>
  <si>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</si>
  <si>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</si>
  <si>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</si>
  <si>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</si>
  <si>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</si>
  <si>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</si>
  <si>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</si>
  <si>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</si>
  <si>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</si>
  <si>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</si>
  <si>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</si>
  <si>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</si>
  <si>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</si>
  <si>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</si>
  <si>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</si>
  <si>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</si>
  <si>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</si>
  <si>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</si>
  <si>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</si>
  <si>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</si>
  <si>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</si>
  <si>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</si>
  <si>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</si>
  <si>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Female</t>
  </si>
  <si>
    <t>Male</t>
  </si>
  <si>
    <t>Transgender</t>
  </si>
  <si>
    <t>Unknown/undifferentiated</t>
  </si>
  <si>
    <t>American Indian or Alaska Native</t>
  </si>
  <si>
    <t>Asian</t>
  </si>
  <si>
    <t>Native Hawaiian or Other Pacific Islander</t>
  </si>
  <si>
    <t>Black or African-American</t>
  </si>
  <si>
    <t>White</t>
  </si>
  <si>
    <t>Other Race</t>
  </si>
  <si>
    <t>Unknown/undetermined</t>
  </si>
  <si>
    <t>Hispanic or Latino</t>
  </si>
  <si>
    <t>not Hispanic or Latino</t>
  </si>
  <si>
    <t>Total patients expected:</t>
  </si>
  <si>
    <t>Patients arrived</t>
  </si>
  <si>
    <t>No-shows</t>
  </si>
  <si>
    <t>Expected patients remaining</t>
  </si>
  <si>
    <t>Patients expected</t>
  </si>
  <si>
    <t>Vial</t>
  </si>
  <si>
    <t>Doses</t>
  </si>
  <si>
    <t>Lot no.</t>
  </si>
  <si>
    <t>Total doses</t>
  </si>
  <si>
    <t>Doses used</t>
  </si>
  <si>
    <t>Doses remaining</t>
  </si>
  <si>
    <t>Extra doses</t>
  </si>
  <si>
    <t>Waitlist</t>
  </si>
  <si>
    <t>Name</t>
  </si>
  <si>
    <t>Status</t>
  </si>
  <si>
    <t>Extra doses unclaimed</t>
  </si>
  <si>
    <t>Tracker</t>
  </si>
  <si>
    <t>No show</t>
  </si>
  <si>
    <t>Total from waitlist confirmed</t>
  </si>
  <si>
    <t>Total patients listed:</t>
  </si>
  <si>
    <t>Additional # expected:</t>
  </si>
  <si>
    <t>Arrived</t>
  </si>
  <si>
    <t>038A21A</t>
  </si>
  <si>
    <t>007B21A</t>
  </si>
  <si>
    <t>Police</t>
  </si>
  <si>
    <t>City Clerks</t>
  </si>
  <si>
    <t>Arrived plus waitlist</t>
  </si>
  <si>
    <t>Fire dept.</t>
  </si>
  <si>
    <t>Patient attendance tracking</t>
  </si>
  <si>
    <t>Vaccine dose tracking</t>
  </si>
  <si>
    <t>Patient progress tracking</t>
  </si>
  <si>
    <t>Total doses delivered</t>
  </si>
  <si>
    <t>Dept./Org. affiliation</t>
  </si>
  <si>
    <t>Not</t>
  </si>
  <si>
    <t>Waitlist status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</si>
  <si>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</si>
  <si>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</si>
  <si>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</si>
  <si>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</si>
  <si>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</si>
  <si>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</si>
  <si>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</si>
  <si>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</si>
  <si>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</si>
  <si>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</si>
  <si>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</si>
  <si>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</si>
  <si>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</si>
  <si>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CBO A</t>
  </si>
  <si>
    <t>CBO B</t>
  </si>
  <si>
    <t>User 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</si>
</sst>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98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7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2" fillId="0" borderId="0" xfId="0" applyFont="1"/>
    <xf numFmtId="0" fontId="2" fillId="0" borderId="3" xfId="0" applyFont="1" applyBorder="1"/>
    <xf numFmtId="0" fontId="0" fillId="0" borderId="1" xfId="0" applyBorder="1"/>
    <xf numFmtId="0" fontId="2" fillId="0" borderId="2" xfId="0" applyFont="1" applyBorder="1"/>
    <xf numFmtId="0" fontId="2" fillId="0" borderId="0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" xfId="0" applyFill="1" applyBorder="1"/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Font="1" applyFill="1" applyBorder="1"/>
    <xf numFmtId="0" fontId="3" fillId="0" borderId="1" xfId="0" applyFont="1" applyFill="1" applyBorder="1"/>
    <xf numFmtId="0" fontId="2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Fill="1" applyBorder="1"/>
    <xf numFmtId="0" fontId="0" fillId="0" borderId="9" xfId="0" applyBorder="1"/>
    <xf numFmtId="0" fontId="2" fillId="0" borderId="8" xfId="0" applyFont="1" applyBorder="1"/>
    <xf numFmtId="0" fontId="2" fillId="0" borderId="9" xfId="0" applyFont="1" applyBorder="1"/>
    <xf numFmtId="0" fontId="0" fillId="0" borderId="2" xfId="0" applyBorder="1"/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</cellXfs>
  <cellStyles count="1">
    <cellStyle name="Normal" xfId="0" builtinId="0"/>
  </cellStyles>
  <dxfs count="3">
    <dxf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2:B225" totalsRowShown="0" headerRowDxfId="2">
  <autoFilter ref="A2:B225" xr:uid="{00000000-0009-0000-0100-000002000000}"/>
  <tableColumns count="2">
    <tableColumn id="4" xr3:uid="{00000000-0010-0000-0000-000004000000}" name="Arrived" dataDxfId="1"/>
    <tableColumn id="7" xr3:uid="{00000000-0010-0000-0000-000007000000}" name="No show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1"/>
  <sheetViews>
    <sheetView tabSelected="1" zoomScaleNormal="59" workbookViewId="0">
      <pane ySplit="2" topLeftCell="A3" activePane="bottomLeft" state="frozen"/>
      <selection pane="bottomLeft" activeCell="C176" sqref="C176"/>
    </sheetView>
  </sheetViews>
  <sheetFormatPr baseColWidth="10" defaultColWidth="8.83203125" defaultRowHeight="15" x14ac:dyDescent="0.2"/>
  <cols>
    <col min="1" max="1" width="18" customWidth="1"/>
    <col min="2" max="2" width="18.33203125" customWidth="1"/>
    <col min="3" max="3" width="11.1640625" customWidth="1"/>
    <col min="4" max="4" width="23.5" bestFit="1" customWidth="1"/>
    <col min="5" max="5" width="15.5" customWidth="1"/>
    <col min="6" max="6" width="10.83203125" customWidth="1"/>
    <col min="7" max="7" width="10.33203125" customWidth="1"/>
    <col min="8" max="8" width="6.5" customWidth="1"/>
    <col min="9" max="9" width="9.6640625" bestFit="1" customWidth="1"/>
    <col min="10" max="10" width="8.5" customWidth="1"/>
    <col min="11" max="11" width="5.6640625" bestFit="1" customWidth="1"/>
    <col min="12" max="12" width="26.83203125" customWidth="1"/>
  </cols>
  <sheetData>
    <row r="1" spans="1:12" ht="23" customHeight="1" thickBot="1" x14ac:dyDescent="0.3">
      <c r="A1" s="25" t="s">
        <v>124</v>
      </c>
      <c r="B1" s="23"/>
      <c r="C1" s="23"/>
      <c r="D1" s="24" t="s">
        <v>126</v>
      </c>
      <c r="E1" s="23"/>
      <c r="F1" s="23"/>
      <c r="G1" s="23"/>
      <c r="H1" s="24" t="s">
        <v>125</v>
      </c>
      <c r="I1" s="23"/>
      <c r="J1" s="23"/>
      <c r="K1" s="23"/>
      <c r="L1" s="24" t="s">
        <v>127</v>
      </c>
    </row>
    <row r="2" spans="1:12" s="7" customFormat="1" ht="29" customHeight="1" x14ac:dyDescent="0.2">
      <c r="A2" s="28" t="s">
        <v>117</v>
      </c>
      <c r="B2" s="28" t="s">
        <v>113</v>
      </c>
      <c r="D2" s="29" t="s">
        <v>112</v>
      </c>
      <c r="E2" s="30"/>
      <c r="F2" s="14"/>
      <c r="G2" s="14"/>
      <c r="H2" s="31" t="s">
        <v>101</v>
      </c>
      <c r="I2" s="31" t="s">
        <v>103</v>
      </c>
      <c r="J2" s="31" t="s">
        <v>102</v>
      </c>
      <c r="L2" s="32" t="s">
        <v>122</v>
      </c>
    </row>
    <row r="3" spans="1:12" ht="15" customHeight="1" thickBot="1" x14ac:dyDescent="0.25">
      <c r="A3" s="34">
        <v>1</v>
      </c>
      <c r="B3" s="34">
        <v>1</v>
      </c>
      <c r="D3" s="15" t="s">
        <v>100</v>
      </c>
      <c r="E3" s="16">
        <f>168+1</f>
        <v>169</v>
      </c>
      <c r="F3" s="10"/>
      <c r="G3" s="10"/>
      <c r="H3" s="4">
        <v>1</v>
      </c>
      <c r="I3" s="4" t="s">
        <v>118</v>
      </c>
      <c r="J3" s="11">
        <v>11</v>
      </c>
      <c r="L3" s="13">
        <f>(E3-E5)+E33</f>
        <v>176</v>
      </c>
    </row>
    <row r="4" spans="1:12" x14ac:dyDescent="0.2">
      <c r="A4" s="26">
        <v>1</v>
      </c>
      <c r="B4" s="26">
        <v>1</v>
      </c>
      <c r="D4" s="15" t="s">
        <v>97</v>
      </c>
      <c r="E4" s="17">
        <f>COUNTA(Table13[Arrived])</f>
        <v>163</v>
      </c>
      <c r="H4" s="4">
        <v>2</v>
      </c>
      <c r="I4" s="4" t="s">
        <v>118</v>
      </c>
      <c r="J4" s="11">
        <v>11</v>
      </c>
    </row>
    <row r="5" spans="1:12" x14ac:dyDescent="0.2">
      <c r="A5" s="34">
        <v>1</v>
      </c>
      <c r="B5" s="34">
        <v>1</v>
      </c>
      <c r="D5" s="15" t="s">
        <v>98</v>
      </c>
      <c r="E5" s="17">
        <f>COUNTA(Table13[No show])</f>
        <v>6</v>
      </c>
      <c r="H5" s="4">
        <v>3</v>
      </c>
      <c r="I5" s="4" t="s">
        <v>118</v>
      </c>
      <c r="J5" s="11">
        <v>11</v>
      </c>
    </row>
    <row r="6" spans="1:12" x14ac:dyDescent="0.2">
      <c r="A6" s="26">
        <v>1</v>
      </c>
      <c r="B6" s="26">
        <v>1</v>
      </c>
      <c r="D6" s="18" t="s">
        <v>99</v>
      </c>
      <c r="E6" s="19">
        <f>E3-E4-E5</f>
        <v>0</v>
      </c>
      <c r="H6" s="4">
        <v>4</v>
      </c>
      <c r="I6" s="4" t="s">
        <v>118</v>
      </c>
      <c r="J6" s="11">
        <v>11</v>
      </c>
    </row>
    <row r="7" spans="1:12" x14ac:dyDescent="0.2">
      <c r="A7" s="34">
        <v>1</v>
      </c>
      <c r="B7" s="34">
        <v>1</v>
      </c>
      <c r="D7" s="15"/>
      <c r="E7" s="17"/>
      <c r="H7" s="4">
        <v>5</v>
      </c>
      <c r="I7" s="4" t="s">
        <v>118</v>
      </c>
      <c r="J7" s="11">
        <v>11</v>
      </c>
    </row>
    <row r="8" spans="1:12" x14ac:dyDescent="0.2">
      <c r="A8" s="26">
        <v>1</v>
      </c>
      <c r="B8" s="26">
        <v>1</v>
      </c>
      <c r="D8" s="15"/>
      <c r="E8" s="17"/>
      <c r="H8" s="4">
        <v>6</v>
      </c>
      <c r="I8" s="4" t="s">
        <v>118</v>
      </c>
      <c r="J8" s="11">
        <v>11</v>
      </c>
    </row>
    <row r="9" spans="1:12" x14ac:dyDescent="0.2">
      <c r="A9" s="34">
        <v>1</v>
      </c>
      <c r="B9" s="34"/>
      <c r="D9" s="15" t="s">
        <v>104</v>
      </c>
      <c r="E9" s="16">
        <f>J25</f>
        <v>176</v>
      </c>
      <c r="H9" s="4">
        <v>7</v>
      </c>
      <c r="I9" s="4" t="s">
        <v>118</v>
      </c>
      <c r="J9" s="11">
        <v>11</v>
      </c>
    </row>
    <row r="10" spans="1:12" x14ac:dyDescent="0.2">
      <c r="A10" s="26">
        <v>1</v>
      </c>
      <c r="B10" s="26"/>
      <c r="D10" s="15" t="s">
        <v>105</v>
      </c>
      <c r="E10" s="17">
        <f>E4</f>
        <v>163</v>
      </c>
      <c r="H10" s="4">
        <v>8</v>
      </c>
      <c r="I10" s="4" t="s">
        <v>118</v>
      </c>
      <c r="J10" s="11">
        <v>11</v>
      </c>
    </row>
    <row r="11" spans="1:12" x14ac:dyDescent="0.2">
      <c r="A11" s="34">
        <v>1</v>
      </c>
      <c r="B11" s="34"/>
      <c r="D11" s="18" t="s">
        <v>106</v>
      </c>
      <c r="E11" s="19">
        <f>E9-E10</f>
        <v>13</v>
      </c>
      <c r="H11" s="4">
        <v>9</v>
      </c>
      <c r="I11" s="4" t="s">
        <v>118</v>
      </c>
      <c r="J11" s="11">
        <v>11</v>
      </c>
    </row>
    <row r="12" spans="1:12" x14ac:dyDescent="0.2">
      <c r="A12" s="26">
        <v>1</v>
      </c>
      <c r="B12" s="26"/>
      <c r="D12" s="15"/>
      <c r="E12" s="17"/>
      <c r="H12" s="4">
        <v>10</v>
      </c>
      <c r="I12" s="4" t="s">
        <v>118</v>
      </c>
      <c r="J12" s="11">
        <v>11</v>
      </c>
    </row>
    <row r="13" spans="1:12" x14ac:dyDescent="0.2">
      <c r="A13" s="34">
        <v>1</v>
      </c>
      <c r="B13" s="34"/>
      <c r="D13" s="15"/>
      <c r="E13" s="17"/>
      <c r="H13" s="4">
        <v>11</v>
      </c>
      <c r="I13" s="4" t="s">
        <v>119</v>
      </c>
      <c r="J13" s="11">
        <v>11</v>
      </c>
    </row>
    <row r="14" spans="1:12" x14ac:dyDescent="0.2">
      <c r="A14" s="26">
        <v>1</v>
      </c>
      <c r="B14" s="26"/>
      <c r="D14" s="5" t="s">
        <v>107</v>
      </c>
      <c r="E14" s="3">
        <f>E11-E6</f>
        <v>13</v>
      </c>
      <c r="H14" s="8">
        <v>12</v>
      </c>
      <c r="I14" s="4" t="s">
        <v>119</v>
      </c>
      <c r="J14" s="11">
        <v>11</v>
      </c>
    </row>
    <row r="15" spans="1:12" x14ac:dyDescent="0.2">
      <c r="A15" s="34">
        <v>1</v>
      </c>
      <c r="B15" s="34"/>
      <c r="H15" s="4">
        <v>13</v>
      </c>
      <c r="I15" s="4" t="s">
        <v>119</v>
      </c>
      <c r="J15" s="11">
        <v>11</v>
      </c>
    </row>
    <row r="16" spans="1:12" x14ac:dyDescent="0.2">
      <c r="A16" s="26">
        <v>1</v>
      </c>
      <c r="B16" s="26"/>
      <c r="H16" s="8">
        <v>14</v>
      </c>
      <c r="I16" s="4" t="s">
        <v>119</v>
      </c>
      <c r="J16" s="11">
        <v>11</v>
      </c>
    </row>
    <row r="17" spans="1:10" x14ac:dyDescent="0.2">
      <c r="A17" s="34">
        <v>1</v>
      </c>
      <c r="B17" s="34"/>
      <c r="D17" s="2" t="s">
        <v>108</v>
      </c>
      <c r="F17" s="2"/>
      <c r="H17" s="4">
        <v>15</v>
      </c>
      <c r="I17" s="4" t="s">
        <v>119</v>
      </c>
      <c r="J17" s="11">
        <v>11</v>
      </c>
    </row>
    <row r="18" spans="1:10" x14ac:dyDescent="0.2">
      <c r="A18" s="26">
        <v>1</v>
      </c>
      <c r="B18" s="26"/>
      <c r="D18" s="22" t="s">
        <v>109</v>
      </c>
      <c r="E18" s="22" t="s">
        <v>128</v>
      </c>
      <c r="F18" s="22" t="s">
        <v>110</v>
      </c>
      <c r="H18" s="8">
        <v>16</v>
      </c>
      <c r="I18" s="4" t="s">
        <v>119</v>
      </c>
      <c r="J18" s="11">
        <v>11</v>
      </c>
    </row>
    <row r="19" spans="1:10" x14ac:dyDescent="0.2">
      <c r="A19" s="34">
        <v>1</v>
      </c>
      <c r="B19" s="34"/>
      <c r="D19" t="s">
        <v>131</v>
      </c>
      <c r="E19" t="s">
        <v>123</v>
      </c>
      <c r="F19" t="s">
        <v>117</v>
      </c>
      <c r="G19" s="2"/>
      <c r="H19" s="4">
        <v>17</v>
      </c>
      <c r="I19" s="8"/>
      <c r="J19" s="12"/>
    </row>
    <row r="20" spans="1:10" x14ac:dyDescent="0.2">
      <c r="A20" s="26">
        <v>1</v>
      </c>
      <c r="B20" s="26"/>
      <c r="D20" t="s">
        <v>132</v>
      </c>
      <c r="E20" t="s">
        <v>123</v>
      </c>
      <c r="F20" t="s">
        <v>117</v>
      </c>
      <c r="G20" s="2"/>
      <c r="H20" s="8">
        <v>18</v>
      </c>
      <c r="I20" s="8"/>
      <c r="J20" s="12"/>
    </row>
    <row r="21" spans="1:10" x14ac:dyDescent="0.2">
      <c r="A21" s="34">
        <v>1</v>
      </c>
      <c r="B21" s="34"/>
      <c r="D21" t="s">
        <v>133</v>
      </c>
      <c r="E21" t="s">
        <v>123</v>
      </c>
      <c r="F21" t="s">
        <v>117</v>
      </c>
      <c r="H21" s="4">
        <v>19</v>
      </c>
      <c r="I21" s="8"/>
      <c r="J21" s="12"/>
    </row>
    <row r="22" spans="1:10" x14ac:dyDescent="0.2">
      <c r="A22" s="26">
        <v>1</v>
      </c>
      <c r="B22" s="26"/>
      <c r="D22" t="s">
        <v>134</v>
      </c>
      <c r="E22" t="s">
        <v>123</v>
      </c>
      <c r="F22" t="s">
        <v>117</v>
      </c>
      <c r="H22" s="8">
        <v>20</v>
      </c>
      <c r="I22" s="8"/>
      <c r="J22" s="12"/>
    </row>
    <row r="23" spans="1:10" x14ac:dyDescent="0.2">
      <c r="A23" s="34">
        <v>1</v>
      </c>
      <c r="B23" s="34"/>
      <c r="D23" t="s">
        <v>135</v>
      </c>
      <c r="E23" t="s">
        <v>144</v>
      </c>
      <c r="F23" t="s">
        <v>117</v>
      </c>
      <c r="H23" s="4">
        <v>21</v>
      </c>
      <c r="I23" s="8"/>
      <c r="J23" s="12"/>
    </row>
    <row r="24" spans="1:10" x14ac:dyDescent="0.2">
      <c r="A24" s="26">
        <v>1</v>
      </c>
      <c r="B24" s="26"/>
      <c r="D24" t="s">
        <v>136</v>
      </c>
      <c r="E24" t="s">
        <v>145</v>
      </c>
      <c r="F24" t="s">
        <v>117</v>
      </c>
      <c r="H24" s="8">
        <v>22</v>
      </c>
      <c r="I24" s="8"/>
      <c r="J24" s="12"/>
    </row>
    <row r="25" spans="1:10" x14ac:dyDescent="0.2">
      <c r="A25" s="34">
        <v>1</v>
      </c>
      <c r="B25" s="34"/>
      <c r="D25" t="s">
        <v>137</v>
      </c>
      <c r="E25" t="s">
        <v>120</v>
      </c>
      <c r="F25" t="s">
        <v>117</v>
      </c>
      <c r="H25" s="20"/>
      <c r="I25" s="21" t="s">
        <v>104</v>
      </c>
      <c r="J25" s="3">
        <f>SUM(J3:J24)</f>
        <v>176</v>
      </c>
    </row>
    <row r="26" spans="1:10" x14ac:dyDescent="0.2">
      <c r="A26" s="26">
        <v>1</v>
      </c>
      <c r="B26" s="26"/>
      <c r="D26" t="s">
        <v>138</v>
      </c>
      <c r="E26" t="s">
        <v>121</v>
      </c>
      <c r="F26" t="s">
        <v>117</v>
      </c>
    </row>
    <row r="27" spans="1:10" x14ac:dyDescent="0.2">
      <c r="A27" s="34">
        <v>1</v>
      </c>
      <c r="B27" s="34"/>
      <c r="D27" t="s">
        <v>139</v>
      </c>
      <c r="E27" t="s">
        <v>121</v>
      </c>
      <c r="F27" t="s">
        <v>117</v>
      </c>
    </row>
    <row r="28" spans="1:10" x14ac:dyDescent="0.2">
      <c r="A28" s="26">
        <v>1</v>
      </c>
      <c r="B28" s="26"/>
      <c r="D28" t="s">
        <v>140</v>
      </c>
      <c r="E28" t="s">
        <v>121</v>
      </c>
      <c r="F28" t="s">
        <v>117</v>
      </c>
    </row>
    <row r="29" spans="1:10" x14ac:dyDescent="0.2">
      <c r="A29" s="34">
        <v>1</v>
      </c>
      <c r="B29" s="34"/>
      <c r="D29" t="s">
        <v>141</v>
      </c>
      <c r="E29" t="s">
        <v>121</v>
      </c>
      <c r="F29" t="s">
        <v>117</v>
      </c>
    </row>
    <row r="30" spans="1:10" x14ac:dyDescent="0.2">
      <c r="A30" s="26">
        <v>1</v>
      </c>
      <c r="B30" s="26"/>
      <c r="D30" t="s">
        <v>142</v>
      </c>
      <c r="E30" t="s">
        <v>121</v>
      </c>
      <c r="F30" t="s">
        <v>117</v>
      </c>
    </row>
    <row r="31" spans="1:10" x14ac:dyDescent="0.2">
      <c r="A31" s="34">
        <v>1</v>
      </c>
      <c r="B31" s="34"/>
      <c r="D31" t="s">
        <v>143</v>
      </c>
      <c r="E31" t="s">
        <v>121</v>
      </c>
      <c r="F31" t="s">
        <v>117</v>
      </c>
    </row>
    <row r="32" spans="1:10" x14ac:dyDescent="0.2">
      <c r="A32" s="26">
        <v>1</v>
      </c>
      <c r="B32" s="26"/>
      <c r="D32" s="33" t="s">
        <v>146</v>
      </c>
    </row>
    <row r="33" spans="1:5" x14ac:dyDescent="0.2">
      <c r="A33" s="34">
        <v>1</v>
      </c>
      <c r="B33" s="34"/>
      <c r="D33" t="s">
        <v>114</v>
      </c>
      <c r="E33">
        <f>COUNTIF(F19:F31,"arrived")</f>
        <v>13</v>
      </c>
    </row>
    <row r="34" spans="1:5" x14ac:dyDescent="0.2">
      <c r="A34" s="26">
        <v>1</v>
      </c>
      <c r="B34" s="26"/>
    </row>
    <row r="35" spans="1:5" x14ac:dyDescent="0.2">
      <c r="A35" s="34">
        <v>1</v>
      </c>
      <c r="B35" s="34"/>
      <c r="D35" s="5" t="s">
        <v>111</v>
      </c>
      <c r="E35" s="3">
        <f>E14-E33</f>
        <v>0</v>
      </c>
    </row>
    <row r="36" spans="1:5" x14ac:dyDescent="0.2">
      <c r="A36" s="26">
        <v>1</v>
      </c>
      <c r="B36" s="26"/>
    </row>
    <row r="37" spans="1:5" x14ac:dyDescent="0.2">
      <c r="A37" s="34">
        <v>1</v>
      </c>
      <c r="B37" s="34"/>
    </row>
    <row r="38" spans="1:5" x14ac:dyDescent="0.2">
      <c r="A38" s="26">
        <v>1</v>
      </c>
      <c r="B38" s="26"/>
    </row>
    <row r="39" spans="1:5" x14ac:dyDescent="0.2">
      <c r="A39" s="34">
        <v>1</v>
      </c>
      <c r="B39" s="34"/>
    </row>
    <row r="40" spans="1:5" x14ac:dyDescent="0.2">
      <c r="A40" s="26">
        <v>1</v>
      </c>
      <c r="B40" s="26"/>
    </row>
    <row r="41" spans="1:5" x14ac:dyDescent="0.2">
      <c r="A41" s="34">
        <v>1</v>
      </c>
      <c r="B41" s="34"/>
    </row>
    <row r="42" spans="1:5" x14ac:dyDescent="0.2">
      <c r="A42" s="26">
        <v>1</v>
      </c>
      <c r="B42" s="26"/>
    </row>
    <row r="43" spans="1:5" x14ac:dyDescent="0.2">
      <c r="A43" s="34">
        <v>1</v>
      </c>
      <c r="B43" s="34"/>
    </row>
    <row r="44" spans="1:5" x14ac:dyDescent="0.2">
      <c r="A44" s="26">
        <v>1</v>
      </c>
      <c r="B44" s="26"/>
    </row>
    <row r="45" spans="1:5" x14ac:dyDescent="0.2">
      <c r="A45" s="34">
        <v>1</v>
      </c>
      <c r="B45" s="34"/>
    </row>
    <row r="46" spans="1:5" x14ac:dyDescent="0.2">
      <c r="A46" s="26">
        <v>1</v>
      </c>
      <c r="B46" s="26"/>
    </row>
    <row r="47" spans="1:5" x14ac:dyDescent="0.2">
      <c r="A47" s="34">
        <v>1</v>
      </c>
      <c r="B47" s="34"/>
    </row>
    <row r="48" spans="1:5" x14ac:dyDescent="0.2">
      <c r="A48" s="26">
        <v>1</v>
      </c>
      <c r="B48" s="26"/>
    </row>
    <row r="49" spans="1:2" x14ac:dyDescent="0.2">
      <c r="A49" s="34">
        <v>1</v>
      </c>
      <c r="B49" s="34"/>
    </row>
    <row r="50" spans="1:2" x14ac:dyDescent="0.2">
      <c r="A50" s="26">
        <v>1</v>
      </c>
      <c r="B50" s="26"/>
    </row>
    <row r="51" spans="1:2" x14ac:dyDescent="0.2">
      <c r="A51" s="34">
        <v>1</v>
      </c>
      <c r="B51" s="34"/>
    </row>
    <row r="52" spans="1:2" x14ac:dyDescent="0.2">
      <c r="A52" s="26">
        <v>1</v>
      </c>
      <c r="B52" s="26"/>
    </row>
    <row r="53" spans="1:2" x14ac:dyDescent="0.2">
      <c r="A53" s="34">
        <v>1</v>
      </c>
      <c r="B53" s="34"/>
    </row>
    <row r="54" spans="1:2" x14ac:dyDescent="0.2">
      <c r="A54" s="26">
        <v>1</v>
      </c>
      <c r="B54" s="26"/>
    </row>
    <row r="55" spans="1:2" x14ac:dyDescent="0.2">
      <c r="A55" s="34">
        <v>1</v>
      </c>
      <c r="B55" s="34"/>
    </row>
    <row r="56" spans="1:2" x14ac:dyDescent="0.2">
      <c r="A56" s="26">
        <v>1</v>
      </c>
      <c r="B56" s="26"/>
    </row>
    <row r="57" spans="1:2" x14ac:dyDescent="0.2">
      <c r="A57" s="34">
        <v>1</v>
      </c>
      <c r="B57" s="34"/>
    </row>
    <row r="58" spans="1:2" x14ac:dyDescent="0.2">
      <c r="A58" s="26">
        <v>1</v>
      </c>
      <c r="B58" s="26"/>
    </row>
    <row r="59" spans="1:2" x14ac:dyDescent="0.2">
      <c r="A59" s="34">
        <v>1</v>
      </c>
      <c r="B59" s="34"/>
    </row>
    <row r="60" spans="1:2" x14ac:dyDescent="0.2">
      <c r="A60" s="26">
        <v>1</v>
      </c>
      <c r="B60" s="26"/>
    </row>
    <row r="61" spans="1:2" x14ac:dyDescent="0.2">
      <c r="A61" s="34">
        <v>1</v>
      </c>
      <c r="B61" s="34"/>
    </row>
    <row r="62" spans="1:2" x14ac:dyDescent="0.2">
      <c r="A62" s="26">
        <v>1</v>
      </c>
      <c r="B62" s="26"/>
    </row>
    <row r="63" spans="1:2" x14ac:dyDescent="0.2">
      <c r="A63" s="34">
        <v>1</v>
      </c>
      <c r="B63" s="34"/>
    </row>
    <row r="64" spans="1:2" x14ac:dyDescent="0.2">
      <c r="A64" s="26">
        <v>1</v>
      </c>
      <c r="B64" s="26"/>
    </row>
    <row r="65" spans="1:2" x14ac:dyDescent="0.2">
      <c r="A65" s="34">
        <v>1</v>
      </c>
      <c r="B65" s="34"/>
    </row>
    <row r="66" spans="1:2" x14ac:dyDescent="0.2">
      <c r="A66" s="26">
        <v>1</v>
      </c>
      <c r="B66" s="26"/>
    </row>
    <row r="67" spans="1:2" x14ac:dyDescent="0.2">
      <c r="A67" s="34">
        <v>1</v>
      </c>
      <c r="B67" s="34"/>
    </row>
    <row r="68" spans="1:2" x14ac:dyDescent="0.2">
      <c r="A68" s="26">
        <v>1</v>
      </c>
      <c r="B68" s="26"/>
    </row>
    <row r="69" spans="1:2" x14ac:dyDescent="0.2">
      <c r="A69" s="34">
        <v>1</v>
      </c>
      <c r="B69" s="34"/>
    </row>
    <row r="70" spans="1:2" x14ac:dyDescent="0.2">
      <c r="A70" s="26">
        <v>1</v>
      </c>
      <c r="B70" s="26"/>
    </row>
    <row r="71" spans="1:2" x14ac:dyDescent="0.2">
      <c r="A71" s="34">
        <v>1</v>
      </c>
      <c r="B71" s="34"/>
    </row>
    <row r="72" spans="1:2" x14ac:dyDescent="0.2">
      <c r="A72" s="26">
        <v>1</v>
      </c>
      <c r="B72" s="26"/>
    </row>
    <row r="73" spans="1:2" x14ac:dyDescent="0.2">
      <c r="A73" s="34">
        <v>1</v>
      </c>
      <c r="B73" s="34"/>
    </row>
    <row r="74" spans="1:2" x14ac:dyDescent="0.2">
      <c r="A74" s="26">
        <v>1</v>
      </c>
      <c r="B74" s="26"/>
    </row>
    <row r="75" spans="1:2" x14ac:dyDescent="0.2">
      <c r="A75" s="34">
        <v>1</v>
      </c>
      <c r="B75" s="34"/>
    </row>
    <row r="76" spans="1:2" x14ac:dyDescent="0.2">
      <c r="A76" s="26">
        <v>1</v>
      </c>
      <c r="B76" s="26"/>
    </row>
    <row r="77" spans="1:2" x14ac:dyDescent="0.2">
      <c r="A77" s="34">
        <v>1</v>
      </c>
      <c r="B77" s="34"/>
    </row>
    <row r="78" spans="1:2" x14ac:dyDescent="0.2">
      <c r="A78" s="26">
        <v>1</v>
      </c>
      <c r="B78" s="26"/>
    </row>
    <row r="79" spans="1:2" x14ac:dyDescent="0.2">
      <c r="A79" s="34">
        <v>1</v>
      </c>
      <c r="B79" s="34"/>
    </row>
    <row r="80" spans="1:2" x14ac:dyDescent="0.2">
      <c r="A80" s="26">
        <v>1</v>
      </c>
      <c r="B80" s="26"/>
    </row>
    <row r="81" spans="1:2" x14ac:dyDescent="0.2">
      <c r="A81" s="34">
        <v>1</v>
      </c>
      <c r="B81" s="34"/>
    </row>
    <row r="82" spans="1:2" x14ac:dyDescent="0.2">
      <c r="A82" s="26">
        <v>1</v>
      </c>
      <c r="B82" s="26"/>
    </row>
    <row r="83" spans="1:2" x14ac:dyDescent="0.2">
      <c r="A83" s="34">
        <v>1</v>
      </c>
      <c r="B83" s="34"/>
    </row>
    <row r="84" spans="1:2" x14ac:dyDescent="0.2">
      <c r="A84" s="26">
        <v>1</v>
      </c>
      <c r="B84" s="26"/>
    </row>
    <row r="85" spans="1:2" x14ac:dyDescent="0.2">
      <c r="A85" s="34">
        <v>1</v>
      </c>
      <c r="B85" s="34"/>
    </row>
    <row r="86" spans="1:2" x14ac:dyDescent="0.2">
      <c r="A86" s="26">
        <v>1</v>
      </c>
      <c r="B86" s="26"/>
    </row>
    <row r="87" spans="1:2" x14ac:dyDescent="0.2">
      <c r="A87" s="34">
        <v>1</v>
      </c>
      <c r="B87" s="34"/>
    </row>
    <row r="88" spans="1:2" x14ac:dyDescent="0.2">
      <c r="A88" s="26">
        <v>1</v>
      </c>
      <c r="B88" s="26"/>
    </row>
    <row r="89" spans="1:2" x14ac:dyDescent="0.2">
      <c r="A89" s="34">
        <v>1</v>
      </c>
      <c r="B89" s="34"/>
    </row>
    <row r="90" spans="1:2" x14ac:dyDescent="0.2">
      <c r="A90" s="26">
        <v>1</v>
      </c>
      <c r="B90" s="26"/>
    </row>
    <row r="91" spans="1:2" x14ac:dyDescent="0.2">
      <c r="A91" s="34">
        <v>1</v>
      </c>
      <c r="B91" s="34"/>
    </row>
    <row r="92" spans="1:2" x14ac:dyDescent="0.2">
      <c r="A92" s="26">
        <v>1</v>
      </c>
      <c r="B92" s="26"/>
    </row>
    <row r="93" spans="1:2" x14ac:dyDescent="0.2">
      <c r="A93" s="34">
        <v>1</v>
      </c>
      <c r="B93" s="34"/>
    </row>
    <row r="94" spans="1:2" x14ac:dyDescent="0.2">
      <c r="A94" s="26">
        <v>1</v>
      </c>
      <c r="B94" s="26"/>
    </row>
    <row r="95" spans="1:2" x14ac:dyDescent="0.2">
      <c r="A95" s="34">
        <v>1</v>
      </c>
      <c r="B95" s="34"/>
    </row>
    <row r="96" spans="1:2" ht="16" customHeight="1" x14ac:dyDescent="0.2">
      <c r="A96" s="26">
        <v>1</v>
      </c>
      <c r="B96" s="26"/>
    </row>
    <row r="97" spans="1:2" x14ac:dyDescent="0.2">
      <c r="A97" s="34">
        <v>1</v>
      </c>
      <c r="B97" s="34"/>
    </row>
    <row r="98" spans="1:2" x14ac:dyDescent="0.2">
      <c r="A98" s="26">
        <v>1</v>
      </c>
      <c r="B98" s="26"/>
    </row>
    <row r="99" spans="1:2" x14ac:dyDescent="0.2">
      <c r="A99" s="34">
        <v>1</v>
      </c>
      <c r="B99" s="34"/>
    </row>
    <row r="100" spans="1:2" x14ac:dyDescent="0.2">
      <c r="A100" s="26">
        <v>1</v>
      </c>
      <c r="B100" s="26"/>
    </row>
    <row r="101" spans="1:2" x14ac:dyDescent="0.2">
      <c r="A101" s="34">
        <v>1</v>
      </c>
      <c r="B101" s="34"/>
    </row>
    <row r="102" spans="1:2" x14ac:dyDescent="0.2">
      <c r="A102" s="26">
        <v>1</v>
      </c>
      <c r="B102" s="26"/>
    </row>
    <row r="103" spans="1:2" x14ac:dyDescent="0.2">
      <c r="A103" s="34">
        <v>1</v>
      </c>
      <c r="B103" s="34"/>
    </row>
    <row r="104" spans="1:2" x14ac:dyDescent="0.2">
      <c r="A104" s="26">
        <v>1</v>
      </c>
      <c r="B104" s="26"/>
    </row>
    <row r="105" spans="1:2" x14ac:dyDescent="0.2">
      <c r="A105" s="34">
        <v>1</v>
      </c>
      <c r="B105" s="34"/>
    </row>
    <row r="106" spans="1:2" x14ac:dyDescent="0.2">
      <c r="A106" s="26">
        <v>1</v>
      </c>
      <c r="B106" s="26"/>
    </row>
    <row r="107" spans="1:2" x14ac:dyDescent="0.2">
      <c r="A107" s="34">
        <v>1</v>
      </c>
      <c r="B107" s="34"/>
    </row>
    <row r="108" spans="1:2" x14ac:dyDescent="0.2">
      <c r="A108" s="26">
        <v>1</v>
      </c>
      <c r="B108" s="26"/>
    </row>
    <row r="109" spans="1:2" x14ac:dyDescent="0.2">
      <c r="A109" s="34">
        <v>1</v>
      </c>
      <c r="B109" s="34"/>
    </row>
    <row r="110" spans="1:2" x14ac:dyDescent="0.2">
      <c r="A110" s="26">
        <v>1</v>
      </c>
      <c r="B110" s="26"/>
    </row>
    <row r="111" spans="1:2" x14ac:dyDescent="0.2">
      <c r="A111" s="34">
        <v>1</v>
      </c>
      <c r="B111" s="34"/>
    </row>
    <row r="112" spans="1:2" x14ac:dyDescent="0.2">
      <c r="A112" s="26">
        <v>1</v>
      </c>
      <c r="B112" s="26"/>
    </row>
    <row r="113" spans="1:2" x14ac:dyDescent="0.2">
      <c r="A113" s="34">
        <v>1</v>
      </c>
      <c r="B113" s="34"/>
    </row>
    <row r="114" spans="1:2" x14ac:dyDescent="0.2">
      <c r="A114" s="26">
        <v>1</v>
      </c>
      <c r="B114" s="26"/>
    </row>
    <row r="115" spans="1:2" x14ac:dyDescent="0.2">
      <c r="A115" s="34">
        <v>1</v>
      </c>
      <c r="B115" s="34"/>
    </row>
    <row r="116" spans="1:2" x14ac:dyDescent="0.2">
      <c r="A116" s="26">
        <v>1</v>
      </c>
      <c r="B116" s="26"/>
    </row>
    <row r="117" spans="1:2" x14ac:dyDescent="0.2">
      <c r="A117" s="34">
        <v>1</v>
      </c>
      <c r="B117" s="34"/>
    </row>
    <row r="118" spans="1:2" x14ac:dyDescent="0.2">
      <c r="A118" s="26">
        <v>1</v>
      </c>
      <c r="B118" s="26"/>
    </row>
    <row r="119" spans="1:2" x14ac:dyDescent="0.2">
      <c r="A119" s="34">
        <v>1</v>
      </c>
      <c r="B119" s="34"/>
    </row>
    <row r="120" spans="1:2" x14ac:dyDescent="0.2">
      <c r="A120" s="26">
        <v>1</v>
      </c>
      <c r="B120" s="26"/>
    </row>
    <row r="121" spans="1:2" x14ac:dyDescent="0.2">
      <c r="A121" s="34">
        <v>1</v>
      </c>
      <c r="B121" s="34"/>
    </row>
    <row r="122" spans="1:2" x14ac:dyDescent="0.2">
      <c r="A122" s="26">
        <v>1</v>
      </c>
      <c r="B122" s="26"/>
    </row>
    <row r="123" spans="1:2" x14ac:dyDescent="0.2">
      <c r="A123" s="34">
        <v>1</v>
      </c>
      <c r="B123" s="34"/>
    </row>
    <row r="124" spans="1:2" x14ac:dyDescent="0.2">
      <c r="A124" s="26">
        <v>1</v>
      </c>
      <c r="B124" s="26"/>
    </row>
    <row r="125" spans="1:2" x14ac:dyDescent="0.2">
      <c r="A125" s="34">
        <v>1</v>
      </c>
      <c r="B125" s="34"/>
    </row>
    <row r="126" spans="1:2" x14ac:dyDescent="0.2">
      <c r="A126" s="26">
        <v>1</v>
      </c>
      <c r="B126" s="26"/>
    </row>
    <row r="127" spans="1:2" x14ac:dyDescent="0.2">
      <c r="A127" s="34">
        <v>1</v>
      </c>
      <c r="B127" s="34"/>
    </row>
    <row r="128" spans="1:2" x14ac:dyDescent="0.2">
      <c r="A128" s="26">
        <v>1</v>
      </c>
      <c r="B128" s="26"/>
    </row>
    <row r="129" spans="1:2" x14ac:dyDescent="0.2">
      <c r="A129" s="34">
        <v>1</v>
      </c>
      <c r="B129" s="34"/>
    </row>
    <row r="130" spans="1:2" x14ac:dyDescent="0.2">
      <c r="A130" s="26">
        <v>1</v>
      </c>
      <c r="B130" s="26"/>
    </row>
    <row r="131" spans="1:2" x14ac:dyDescent="0.2">
      <c r="A131" s="34">
        <v>1</v>
      </c>
      <c r="B131" s="34"/>
    </row>
    <row r="132" spans="1:2" x14ac:dyDescent="0.2">
      <c r="A132" s="26">
        <v>1</v>
      </c>
      <c r="B132" s="26"/>
    </row>
    <row r="133" spans="1:2" x14ac:dyDescent="0.2">
      <c r="A133" s="34">
        <v>1</v>
      </c>
      <c r="B133" s="34"/>
    </row>
    <row r="134" spans="1:2" x14ac:dyDescent="0.2">
      <c r="A134" s="26">
        <v>1</v>
      </c>
      <c r="B134" s="26"/>
    </row>
    <row r="135" spans="1:2" x14ac:dyDescent="0.2">
      <c r="A135" s="34">
        <v>1</v>
      </c>
      <c r="B135" s="34"/>
    </row>
    <row r="136" spans="1:2" x14ac:dyDescent="0.2">
      <c r="A136" s="27">
        <v>1</v>
      </c>
      <c r="B136" s="27"/>
    </row>
    <row r="137" spans="1:2" x14ac:dyDescent="0.2">
      <c r="A137" s="34">
        <v>1</v>
      </c>
      <c r="B137" s="34"/>
    </row>
    <row r="138" spans="1:2" x14ac:dyDescent="0.2">
      <c r="A138" s="26">
        <v>1</v>
      </c>
      <c r="B138" s="26"/>
    </row>
    <row r="139" spans="1:2" x14ac:dyDescent="0.2">
      <c r="A139" s="34">
        <v>1</v>
      </c>
      <c r="B139" s="34"/>
    </row>
    <row r="140" spans="1:2" x14ac:dyDescent="0.2">
      <c r="A140" s="26">
        <v>1</v>
      </c>
      <c r="B140" s="26"/>
    </row>
    <row r="141" spans="1:2" x14ac:dyDescent="0.2">
      <c r="A141" s="34">
        <v>1</v>
      </c>
      <c r="B141" s="34"/>
    </row>
    <row r="142" spans="1:2" x14ac:dyDescent="0.2">
      <c r="A142" s="26">
        <v>1</v>
      </c>
      <c r="B142" s="26"/>
    </row>
    <row r="143" spans="1:2" x14ac:dyDescent="0.2">
      <c r="A143" s="34">
        <v>1</v>
      </c>
      <c r="B143" s="34"/>
    </row>
    <row r="144" spans="1:2" x14ac:dyDescent="0.2">
      <c r="A144" s="26">
        <v>1</v>
      </c>
      <c r="B144" s="26"/>
    </row>
    <row r="145" spans="1:2" x14ac:dyDescent="0.2">
      <c r="A145" s="34">
        <v>1</v>
      </c>
      <c r="B145" s="34"/>
    </row>
    <row r="146" spans="1:2" x14ac:dyDescent="0.2">
      <c r="A146" s="26">
        <v>1</v>
      </c>
      <c r="B146" s="26"/>
    </row>
    <row r="147" spans="1:2" x14ac:dyDescent="0.2">
      <c r="A147" s="34">
        <v>1</v>
      </c>
      <c r="B147" s="34"/>
    </row>
    <row r="148" spans="1:2" x14ac:dyDescent="0.2">
      <c r="A148" s="26">
        <v>1</v>
      </c>
      <c r="B148" s="26"/>
    </row>
    <row r="149" spans="1:2" x14ac:dyDescent="0.2">
      <c r="A149" s="34">
        <v>1</v>
      </c>
      <c r="B149" s="34"/>
    </row>
    <row r="150" spans="1:2" x14ac:dyDescent="0.2">
      <c r="A150" s="26">
        <v>1</v>
      </c>
      <c r="B150" s="26"/>
    </row>
    <row r="151" spans="1:2" x14ac:dyDescent="0.2">
      <c r="A151" s="34">
        <v>1</v>
      </c>
      <c r="B151" s="34"/>
    </row>
    <row r="152" spans="1:2" x14ac:dyDescent="0.2">
      <c r="A152" s="26">
        <v>1</v>
      </c>
      <c r="B152" s="26"/>
    </row>
    <row r="153" spans="1:2" x14ac:dyDescent="0.2">
      <c r="A153" s="34">
        <v>1</v>
      </c>
      <c r="B153" s="34"/>
    </row>
    <row r="154" spans="1:2" x14ac:dyDescent="0.2">
      <c r="A154" s="26">
        <v>1</v>
      </c>
      <c r="B154" s="26"/>
    </row>
    <row r="155" spans="1:2" x14ac:dyDescent="0.2">
      <c r="A155" s="34">
        <v>1</v>
      </c>
      <c r="B155" s="34"/>
    </row>
    <row r="156" spans="1:2" x14ac:dyDescent="0.2">
      <c r="A156" s="26">
        <v>1</v>
      </c>
      <c r="B156" s="26"/>
    </row>
    <row r="157" spans="1:2" x14ac:dyDescent="0.2">
      <c r="A157" s="34">
        <v>1</v>
      </c>
      <c r="B157" s="34"/>
    </row>
    <row r="158" spans="1:2" x14ac:dyDescent="0.2">
      <c r="A158" s="26">
        <v>1</v>
      </c>
      <c r="B158" s="26"/>
    </row>
    <row r="159" spans="1:2" x14ac:dyDescent="0.2">
      <c r="A159" s="34">
        <v>1</v>
      </c>
      <c r="B159" s="34"/>
    </row>
    <row r="160" spans="1:2" x14ac:dyDescent="0.2">
      <c r="A160" s="26">
        <v>1</v>
      </c>
      <c r="B160" s="26"/>
    </row>
    <row r="161" spans="1:2" x14ac:dyDescent="0.2">
      <c r="A161" s="34">
        <v>1</v>
      </c>
      <c r="B161" s="34"/>
    </row>
    <row r="162" spans="1:2" x14ac:dyDescent="0.2">
      <c r="A162" s="26">
        <v>1</v>
      </c>
      <c r="B162" s="26"/>
    </row>
    <row r="163" spans="1:2" x14ac:dyDescent="0.2">
      <c r="A163" s="34">
        <v>1</v>
      </c>
      <c r="B163" s="34"/>
    </row>
    <row r="164" spans="1:2" x14ac:dyDescent="0.2">
      <c r="A164" s="26">
        <v>1</v>
      </c>
      <c r="B164" s="26"/>
    </row>
    <row r="165" spans="1:2" x14ac:dyDescent="0.2">
      <c r="A165" s="34">
        <v>1</v>
      </c>
      <c r="B165" s="34"/>
    </row>
    <row r="166" spans="1:2" x14ac:dyDescent="0.2">
      <c r="A166" s="26"/>
      <c r="B166" s="26"/>
    </row>
    <row r="167" spans="1:2" x14ac:dyDescent="0.2">
      <c r="A167" s="34"/>
      <c r="B167" s="34"/>
    </row>
    <row r="168" spans="1:2" x14ac:dyDescent="0.2">
      <c r="A168" s="26"/>
      <c r="B168" s="26"/>
    </row>
    <row r="169" spans="1:2" x14ac:dyDescent="0.2">
      <c r="A169" s="34"/>
      <c r="B169" s="34"/>
    </row>
    <row r="170" spans="1:2" x14ac:dyDescent="0.2">
      <c r="A170" s="26"/>
      <c r="B170" s="26"/>
    </row>
    <row r="171" spans="1:2" x14ac:dyDescent="0.2">
      <c r="A171" s="34"/>
      <c r="B171" s="34"/>
    </row>
    <row r="172" spans="1:2" x14ac:dyDescent="0.2">
      <c r="A172" s="26"/>
      <c r="B172" s="26"/>
    </row>
    <row r="173" spans="1:2" x14ac:dyDescent="0.2">
      <c r="A173" s="34"/>
      <c r="B173" s="34"/>
    </row>
    <row r="174" spans="1:2" x14ac:dyDescent="0.2">
      <c r="A174" s="26"/>
      <c r="B174" s="26"/>
    </row>
    <row r="175" spans="1:2" x14ac:dyDescent="0.2">
      <c r="A175" s="34"/>
      <c r="B175" s="34"/>
    </row>
    <row r="176" spans="1:2" x14ac:dyDescent="0.2">
      <c r="A176" s="26"/>
      <c r="B176" s="26"/>
    </row>
    <row r="177" spans="1:2" x14ac:dyDescent="0.2">
      <c r="A177" s="34"/>
      <c r="B177" s="34"/>
    </row>
    <row r="178" spans="1:2" x14ac:dyDescent="0.2">
      <c r="A178" s="26"/>
      <c r="B178" s="26"/>
    </row>
    <row r="179" spans="1:2" x14ac:dyDescent="0.2">
      <c r="A179" s="34"/>
      <c r="B179" s="34"/>
    </row>
    <row r="180" spans="1:2" x14ac:dyDescent="0.2">
      <c r="A180" s="26"/>
      <c r="B180" s="26"/>
    </row>
    <row r="181" spans="1:2" x14ac:dyDescent="0.2">
      <c r="A181" s="34"/>
      <c r="B181" s="34"/>
    </row>
    <row r="182" spans="1:2" x14ac:dyDescent="0.2">
      <c r="A182" s="26"/>
      <c r="B182" s="26"/>
    </row>
    <row r="183" spans="1:2" x14ac:dyDescent="0.2">
      <c r="A183" s="34"/>
      <c r="B183" s="34"/>
    </row>
    <row r="184" spans="1:2" x14ac:dyDescent="0.2">
      <c r="A184" s="26"/>
      <c r="B184" s="26"/>
    </row>
    <row r="185" spans="1:2" x14ac:dyDescent="0.2">
      <c r="A185" s="34"/>
      <c r="B185" s="34"/>
    </row>
    <row r="186" spans="1:2" x14ac:dyDescent="0.2">
      <c r="A186" s="26"/>
      <c r="B186" s="26"/>
    </row>
    <row r="187" spans="1:2" x14ac:dyDescent="0.2">
      <c r="A187" s="34"/>
      <c r="B187" s="34"/>
    </row>
    <row r="188" spans="1:2" x14ac:dyDescent="0.2">
      <c r="A188" s="26"/>
      <c r="B188" s="26"/>
    </row>
    <row r="189" spans="1:2" x14ac:dyDescent="0.2">
      <c r="A189" s="34"/>
      <c r="B189" s="34"/>
    </row>
    <row r="190" spans="1:2" x14ac:dyDescent="0.2">
      <c r="A190" s="26"/>
      <c r="B190" s="26"/>
    </row>
    <row r="191" spans="1:2" x14ac:dyDescent="0.2">
      <c r="A191" s="34"/>
      <c r="B191" s="34"/>
    </row>
    <row r="192" spans="1:2" x14ac:dyDescent="0.2">
      <c r="A192" s="26"/>
      <c r="B192" s="26"/>
    </row>
    <row r="193" spans="1:2" x14ac:dyDescent="0.2">
      <c r="A193" s="34"/>
      <c r="B193" s="34"/>
    </row>
    <row r="194" spans="1:2" x14ac:dyDescent="0.2">
      <c r="A194" s="26"/>
      <c r="B194" s="26"/>
    </row>
    <row r="195" spans="1:2" x14ac:dyDescent="0.2">
      <c r="A195" s="34"/>
      <c r="B195" s="34"/>
    </row>
    <row r="196" spans="1:2" x14ac:dyDescent="0.2">
      <c r="A196" s="26"/>
      <c r="B196" s="26"/>
    </row>
    <row r="197" spans="1:2" x14ac:dyDescent="0.2">
      <c r="A197" s="34"/>
      <c r="B197" s="34"/>
    </row>
    <row r="198" spans="1:2" x14ac:dyDescent="0.2">
      <c r="A198" s="26"/>
      <c r="B198" s="26"/>
    </row>
    <row r="199" spans="1:2" x14ac:dyDescent="0.2">
      <c r="A199" s="34"/>
      <c r="B199" s="34"/>
    </row>
    <row r="200" spans="1:2" x14ac:dyDescent="0.2">
      <c r="A200" s="26"/>
      <c r="B200" s="26"/>
    </row>
    <row r="201" spans="1:2" x14ac:dyDescent="0.2">
      <c r="A201" s="34"/>
      <c r="B201" s="34"/>
    </row>
    <row r="202" spans="1:2" x14ac:dyDescent="0.2">
      <c r="A202" s="26"/>
      <c r="B202" s="26"/>
    </row>
    <row r="203" spans="1:2" x14ac:dyDescent="0.2">
      <c r="A203" s="34"/>
      <c r="B203" s="34"/>
    </row>
    <row r="204" spans="1:2" x14ac:dyDescent="0.2">
      <c r="A204" s="26"/>
      <c r="B204" s="26"/>
    </row>
    <row r="205" spans="1:2" x14ac:dyDescent="0.2">
      <c r="A205" s="34"/>
      <c r="B205" s="34"/>
    </row>
    <row r="206" spans="1:2" x14ac:dyDescent="0.2">
      <c r="A206" s="26"/>
      <c r="B206" s="26"/>
    </row>
    <row r="207" spans="1:2" x14ac:dyDescent="0.2">
      <c r="A207" s="34"/>
      <c r="B207" s="34"/>
    </row>
    <row r="208" spans="1:2" x14ac:dyDescent="0.2">
      <c r="A208" s="26"/>
      <c r="B208" s="26"/>
    </row>
    <row r="209" spans="1:2" x14ac:dyDescent="0.2">
      <c r="A209" s="34"/>
      <c r="B209" s="34"/>
    </row>
    <row r="210" spans="1:2" x14ac:dyDescent="0.2">
      <c r="A210" s="26"/>
      <c r="B210" s="26"/>
    </row>
    <row r="211" spans="1:2" x14ac:dyDescent="0.2">
      <c r="A211" s="34"/>
      <c r="B211" s="34"/>
    </row>
    <row r="212" spans="1:2" x14ac:dyDescent="0.2">
      <c r="A212" s="26"/>
      <c r="B212" s="26"/>
    </row>
    <row r="213" spans="1:2" x14ac:dyDescent="0.2">
      <c r="A213" s="34"/>
      <c r="B213" s="34"/>
    </row>
    <row r="214" spans="1:2" x14ac:dyDescent="0.2">
      <c r="A214" s="26"/>
      <c r="B214" s="26"/>
    </row>
    <row r="215" spans="1:2" x14ac:dyDescent="0.2">
      <c r="A215" s="34"/>
      <c r="B215" s="34"/>
    </row>
    <row r="216" spans="1:2" x14ac:dyDescent="0.2">
      <c r="A216" s="26"/>
      <c r="B216" s="26"/>
    </row>
    <row r="217" spans="1:2" x14ac:dyDescent="0.2">
      <c r="A217" s="34"/>
      <c r="B217" s="34"/>
    </row>
    <row r="218" spans="1:2" x14ac:dyDescent="0.2">
      <c r="A218" s="26"/>
      <c r="B218" s="26"/>
    </row>
    <row r="219" spans="1:2" x14ac:dyDescent="0.2">
      <c r="A219" s="34"/>
      <c r="B219" s="34"/>
    </row>
    <row r="220" spans="1:2" x14ac:dyDescent="0.2">
      <c r="A220" s="26"/>
      <c r="B220" s="26"/>
    </row>
    <row r="221" spans="1:2" x14ac:dyDescent="0.2">
      <c r="A221" s="34"/>
      <c r="B221" s="34"/>
    </row>
    <row r="222" spans="1:2" x14ac:dyDescent="0.2">
      <c r="A222" s="26"/>
      <c r="B222" s="26"/>
    </row>
    <row r="223" spans="1:2" x14ac:dyDescent="0.2">
      <c r="A223" s="34"/>
      <c r="B223" s="34"/>
    </row>
    <row r="224" spans="1:2" x14ac:dyDescent="0.2">
      <c r="A224" s="1"/>
      <c r="B224" s="1"/>
    </row>
    <row r="225" spans="1:3" x14ac:dyDescent="0.2">
      <c r="A225" s="35"/>
      <c r="B225" s="35"/>
    </row>
    <row r="226" spans="1:3" x14ac:dyDescent="0.2">
      <c r="A226" s="1"/>
      <c r="B226" s="1"/>
      <c r="C226" s="1"/>
    </row>
    <row r="227" spans="1:3" x14ac:dyDescent="0.2">
      <c r="A227" s="1"/>
      <c r="B227" s="1"/>
      <c r="C227" s="1"/>
    </row>
    <row r="229" spans="1:3" x14ac:dyDescent="0.2">
      <c r="C229" s="9" t="s">
        <v>115</v>
      </c>
    </row>
    <row r="230" spans="1:3" x14ac:dyDescent="0.2">
      <c r="C230" s="9" t="s">
        <v>116</v>
      </c>
    </row>
    <row r="231" spans="1:3" x14ac:dyDescent="0.2">
      <c r="C231" s="6" t="s">
        <v>96</v>
      </c>
    </row>
  </sheetData>
  <sheetProtection formatCells="0" formatColumns="0" formatRows="0" selectLockedCells="1" sort="0" autoFilter="0" pivotTables="0"/>
  <mergeCells count="1">
    <mergeCell ref="D2:E2"/>
  </mergeCells>
  <pageMargins left="0.7" right="0.7" top="0.75" bottom="0.75" header="0.3" footer="0.3"/>
  <pageSetup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Sheet2!A$2:A$3</xm:f>
          </x14:formula1>
          <xm:sqref>F19:F31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58"/>
  <sheetViews>
    <sheetView topLeftCell="A19" workbookViewId="0">
      <selection sqref="A1:A58"/>
    </sheetView>
  </sheetViews>
  <sheetFormatPr baseColWidth="10" defaultColWidth="8.83203125" defaultRowHeight="15" x14ac:dyDescent="0.2"/>
  <sheetData>
    <row r="1" spans="1:1" x14ac:dyDescent="0.2">
      <c r="A1" t="s">
        <v>27</v>
      </c>
    </row>
    <row r="2" spans="1:1" x14ac:dyDescent="0.2">
      <c r="A2" t="s">
        <v>26</v>
      </c>
    </row>
    <row r="3" spans="1:1" x14ac:dyDescent="0.2">
      <c r="A3" t="s">
        <v>30</v>
      </c>
    </row>
    <row r="4" spans="1:1" x14ac:dyDescent="0.2">
      <c r="A4" t="s">
        <v>28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35</v>
      </c>
    </row>
    <row r="9" spans="1:1" x14ac:dyDescent="0.2">
      <c r="A9" t="s">
        <v>34</v>
      </c>
    </row>
    <row r="10" spans="1:1" x14ac:dyDescent="0.2">
      <c r="A10" t="s">
        <v>36</v>
      </c>
    </row>
    <row r="11" spans="1:1" x14ac:dyDescent="0.2">
      <c r="A11" t="s">
        <v>38</v>
      </c>
    </row>
    <row r="12" spans="1:1" x14ac:dyDescent="0.2">
      <c r="A12" t="s">
        <v>40</v>
      </c>
    </row>
    <row r="13" spans="1:1" x14ac:dyDescent="0.2">
      <c r="A13" t="s">
        <v>42</v>
      </c>
    </row>
    <row r="14" spans="1:1" x14ac:dyDescent="0.2">
      <c r="A14" t="s">
        <v>43</v>
      </c>
    </row>
    <row r="15" spans="1:1" x14ac:dyDescent="0.2">
      <c r="A15" t="s">
        <v>44</v>
      </c>
    </row>
    <row r="16" spans="1:1" x14ac:dyDescent="0.2">
      <c r="A16" t="s">
        <v>41</v>
      </c>
    </row>
    <row r="17" spans="1:1" x14ac:dyDescent="0.2">
      <c r="A17" t="s">
        <v>45</v>
      </c>
    </row>
    <row r="18" spans="1:1" x14ac:dyDescent="0.2">
      <c r="A18" t="s">
        <v>46</v>
      </c>
    </row>
    <row r="19" spans="1:1" x14ac:dyDescent="0.2">
      <c r="A19" t="s">
        <v>47</v>
      </c>
    </row>
    <row r="20" spans="1:1" x14ac:dyDescent="0.2">
      <c r="A20" t="s">
        <v>49</v>
      </c>
    </row>
    <row r="21" spans="1:1" x14ac:dyDescent="0.2">
      <c r="A21" t="s">
        <v>48</v>
      </c>
    </row>
    <row r="22" spans="1:1" x14ac:dyDescent="0.2">
      <c r="A22" t="s">
        <v>25</v>
      </c>
    </row>
    <row r="23" spans="1:1" x14ac:dyDescent="0.2">
      <c r="A23" t="s">
        <v>51</v>
      </c>
    </row>
    <row r="24" spans="1:1" x14ac:dyDescent="0.2">
      <c r="A24" t="s">
        <v>52</v>
      </c>
    </row>
    <row r="25" spans="1:1" x14ac:dyDescent="0.2">
      <c r="A25" t="s">
        <v>55</v>
      </c>
    </row>
    <row r="26" spans="1:1" x14ac:dyDescent="0.2">
      <c r="A26" t="s">
        <v>53</v>
      </c>
    </row>
    <row r="27" spans="1:1" x14ac:dyDescent="0.2">
      <c r="A27" t="s">
        <v>56</v>
      </c>
    </row>
    <row r="28" spans="1:1" x14ac:dyDescent="0.2">
      <c r="A28" t="s">
        <v>59</v>
      </c>
    </row>
    <row r="29" spans="1:1" x14ac:dyDescent="0.2">
      <c r="A29" t="s">
        <v>63</v>
      </c>
    </row>
    <row r="30" spans="1:1" x14ac:dyDescent="0.2">
      <c r="A30" t="s">
        <v>60</v>
      </c>
    </row>
    <row r="31" spans="1:1" x14ac:dyDescent="0.2">
      <c r="A31" t="s">
        <v>61</v>
      </c>
    </row>
    <row r="32" spans="1:1" x14ac:dyDescent="0.2">
      <c r="A32" t="s">
        <v>62</v>
      </c>
    </row>
    <row r="33" spans="1:1" x14ac:dyDescent="0.2">
      <c r="A33" t="s">
        <v>64</v>
      </c>
    </row>
    <row r="34" spans="1:1" x14ac:dyDescent="0.2">
      <c r="A34" t="s">
        <v>57</v>
      </c>
    </row>
    <row r="35" spans="1:1" x14ac:dyDescent="0.2">
      <c r="A35" t="s">
        <v>58</v>
      </c>
    </row>
    <row r="36" spans="1:1" x14ac:dyDescent="0.2">
      <c r="A36" t="s">
        <v>65</v>
      </c>
    </row>
    <row r="37" spans="1:1" x14ac:dyDescent="0.2">
      <c r="A37" t="s">
        <v>66</v>
      </c>
    </row>
    <row r="38" spans="1:1" x14ac:dyDescent="0.2">
      <c r="A38" t="s">
        <v>67</v>
      </c>
    </row>
    <row r="39" spans="1:1" x14ac:dyDescent="0.2">
      <c r="A39" t="s">
        <v>68</v>
      </c>
    </row>
    <row r="40" spans="1:1" x14ac:dyDescent="0.2">
      <c r="A40" t="s">
        <v>71</v>
      </c>
    </row>
    <row r="41" spans="1:1" x14ac:dyDescent="0.2">
      <c r="A41" t="s">
        <v>72</v>
      </c>
    </row>
    <row r="42" spans="1:1" x14ac:dyDescent="0.2">
      <c r="A42" t="s">
        <v>73</v>
      </c>
    </row>
    <row r="43" spans="1:1" x14ac:dyDescent="0.2">
      <c r="A43" t="s">
        <v>74</v>
      </c>
    </row>
    <row r="44" spans="1:1" x14ac:dyDescent="0.2">
      <c r="A44" t="s">
        <v>75</v>
      </c>
    </row>
    <row r="45" spans="1:1" x14ac:dyDescent="0.2">
      <c r="A45" t="s">
        <v>76</v>
      </c>
    </row>
    <row r="46" spans="1:1" x14ac:dyDescent="0.2">
      <c r="A46" t="s">
        <v>78</v>
      </c>
    </row>
    <row r="47" spans="1:1" x14ac:dyDescent="0.2">
      <c r="A47" t="s">
        <v>77</v>
      </c>
    </row>
    <row r="48" spans="1:1" x14ac:dyDescent="0.2">
      <c r="A48" t="s">
        <v>79</v>
      </c>
    </row>
    <row r="49" spans="1:1" x14ac:dyDescent="0.2">
      <c r="A49" t="s">
        <v>81</v>
      </c>
    </row>
    <row r="50" spans="1:1" x14ac:dyDescent="0.2">
      <c r="A50" t="s">
        <v>80</v>
      </c>
    </row>
    <row r="51" spans="1:1" x14ac:dyDescent="0.2">
      <c r="A51" t="s">
        <v>82</v>
      </c>
    </row>
    <row r="52" spans="1:1" x14ac:dyDescent="0.2">
      <c r="A52" t="s">
        <v>29</v>
      </c>
    </row>
    <row r="53" spans="1:1" x14ac:dyDescent="0.2">
      <c r="A53" t="s">
        <v>37</v>
      </c>
    </row>
    <row r="54" spans="1:1" x14ac:dyDescent="0.2">
      <c r="A54" t="s">
        <v>39</v>
      </c>
    </row>
    <row r="55" spans="1:1" x14ac:dyDescent="0.2">
      <c r="A55" t="s">
        <v>54</v>
      </c>
    </row>
    <row r="56" spans="1:1" x14ac:dyDescent="0.2">
      <c r="A56" t="s">
        <v>69</v>
      </c>
    </row>
    <row r="57" spans="1:1" x14ac:dyDescent="0.2">
      <c r="A57" t="s">
        <v>70</v>
      </c>
    </row>
    <row r="58" spans="1:1" x14ac:dyDescent="0.2">
      <c r="A58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117</v>
      </c>
    </row>
    <row r="3" spans="1:1" x14ac:dyDescent="0.2">
      <c r="A3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sqref="A1:A7"/>
    </sheetView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90</v>
      </c>
    </row>
    <row r="4" spans="1:1" x14ac:dyDescent="0.2">
      <c r="A4" t="s">
        <v>89</v>
      </c>
    </row>
    <row r="5" spans="1:1" x14ac:dyDescent="0.2">
      <c r="A5" t="s">
        <v>92</v>
      </c>
    </row>
    <row r="6" spans="1:1" x14ac:dyDescent="0.2">
      <c r="A6" t="s">
        <v>93</v>
      </c>
    </row>
    <row r="7" spans="1:1" x14ac:dyDescent="0.2">
      <c r="A7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H30" sqref="H30"/>
    </sheetView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sqref="A1:A4"/>
    </sheetView>
  </sheetViews>
  <sheetFormatPr baseColWidth="10" defaultColWidth="8.83203125" defaultRowHeight="1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6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39.6640625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24</v>
      </c>
    </row>
    <row r="4" spans="1:1" x14ac:dyDescent="0.2">
      <c r="A4" t="s">
        <v>2</v>
      </c>
    </row>
    <row r="5" spans="1:1" x14ac:dyDescent="0.2">
      <c r="A5" t="s">
        <v>3</v>
      </c>
    </row>
    <row r="6" spans="1:1" x14ac:dyDescent="0.2">
      <c r="A6" t="s">
        <v>4</v>
      </c>
    </row>
  </sheetData>
  <sheetProtection algorithmName="SHA-512" hashValue="AHuN2K9M3imvKQmXm6mHOxVhxqKZkJ4prdf9t35wkq13Rj1XZG/ScBryRlSEUDMivTfLL65pfKx7sItlj0UdqQ==" saltValue="6nLCdmerhkgzvtebEeF0Hg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1</v>
      </c>
    </row>
  </sheetData>
  <sheetProtection algorithmName="SHA-512" hashValue="dyZ8NThylW1AW5pn+01kdAODQjQdtBHs47IFKHjgnJO9hjBYd9mBgSEuGxVVv4OC8edCG+pIwkwMPwbGQKubNQ==" saltValue="ai17uZwWy34AGKKGuIqC9g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3"/>
  <sheetViews>
    <sheetView workbookViewId="0">
      <selection sqref="A1:A13"/>
    </sheetView>
  </sheetViews>
  <sheetFormatPr baseColWidth="10" defaultColWidth="8.83203125" defaultRowHeight="15" x14ac:dyDescent="0.2"/>
  <cols>
    <col min="1" max="1" width="18.5" bestFit="1" customWidth="1"/>
  </cols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  <row r="12" spans="1:1" x14ac:dyDescent="0.2">
      <c r="A12" t="s">
        <v>18</v>
      </c>
    </row>
    <row r="13" spans="1:1" x14ac:dyDescent="0.2">
      <c r="A13" t="s">
        <v>19</v>
      </c>
    </row>
  </sheetData>
  <sheetProtection algorithmName="SHA-512" hashValue="ZHG25kIRbv+Ksugn9r5n+bmV7Z4376AIXtu3ajg570uvpBiAU5NnQX1Ei1CCcUQDcdeGPeybmIsGZAMMu5corw==" saltValue="M/qaf4mpzq+ENK7s/UNUoA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"/>
  <sheetViews>
    <sheetView workbookViewId="0">
      <selection sqref="A1:A4"/>
    </sheetView>
  </sheetViews>
  <sheetFormatPr baseColWidth="10" defaultColWidth="8.83203125" defaultRowHeight="15" x14ac:dyDescent="0.2"/>
  <cols>
    <col min="1" max="1" width="11.6640625" bestFit="1" customWidth="1"/>
  </cols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sheetProtection algorithmName="SHA-512" hashValue="HCmmp8Au9pTyRYRLSWuZqgsTtnd/VK7I3wm7tICXawNzlV5nJI/z/IEABYd0n19veb0qDcgeyyKaEbcdcNiKEw==" saltValue="WSvLd15lg/hRghsKawr/U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5F8FD393473C449DC6990D06E549E4" ma:contentTypeVersion="12" ma:contentTypeDescription="Create a new document." ma:contentTypeScope="" ma:versionID="c38095cb4f02318f8131c033bafce7d7">
  <xsd:schema xmlns:xsd="http://www.w3.org/2001/XMLSchema" xmlns:xs="http://www.w3.org/2001/XMLSchema" xmlns:p="http://schemas.microsoft.com/office/2006/metadata/properties" xmlns:ns2="999633a9-1153-4376-8748-2bccd088aec0" xmlns:ns3="4924f27a-7fe8-4eaa-b44f-daca41ea39cf" targetNamespace="http://schemas.microsoft.com/office/2006/metadata/properties" ma:root="true" ma:fieldsID="e1345a9b68243675a07af65af67cc2e5" ns2:_="" ns3:_="">
    <xsd:import namespace="999633a9-1153-4376-8748-2bccd088aec0"/>
    <xsd:import namespace="4924f27a-7fe8-4eaa-b44f-daca41ea39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633a9-1153-4376-8748-2bccd088a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4f27a-7fe8-4eaa-b44f-daca41ea39c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8B2B82-24EB-40B6-BAE0-F768F22FC3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E0255D-9633-4D60-99A4-C4B0CA28D479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999633a9-1153-4376-8748-2bccd088aec0"/>
    <ds:schemaRef ds:uri="http://www.w3.org/XML/1998/namespace"/>
    <ds:schemaRef ds:uri="http://purl.org/dc/dcmitype/"/>
    <ds:schemaRef ds:uri="http://schemas.openxmlformats.org/package/2006/metadata/core-properties"/>
    <ds:schemaRef ds:uri="4924f27a-7fe8-4eaa-b44f-daca41ea39c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59F5C3-FCCD-4F1A-A681-406529898C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9633a9-1153-4376-8748-2bccd088aec0"/>
    <ds:schemaRef ds:uri="4924f27a-7fe8-4eaa-b44f-daca41ea3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Tracker</vt:lpstr>
      <vt:lpstr>Sheet2</vt:lpstr>
      <vt:lpstr>RACE</vt:lpstr>
      <vt:lpstr>ETHNICITY</vt:lpstr>
      <vt:lpstr>GENDER</vt:lpstr>
      <vt:lpstr>VFC ELIGIBILITY</vt:lpstr>
      <vt:lpstr>DATA SHARING STATUS</vt:lpstr>
      <vt:lpstr>SITE</vt:lpstr>
      <vt:lpstr>INSURE</vt:lpstr>
      <vt:lpstr>STATE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Jia</dc:creator>
  <cp:lastModifiedBy>Mariel Alvarado</cp:lastModifiedBy>
  <dcterms:created xsi:type="dcterms:W3CDTF">2019-04-19T13:04:50Z</dcterms:created>
  <dcterms:modified xsi:type="dcterms:W3CDTF">2021-04-23T16:57:21Z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0x0101006E5F8FD393473C449DC6990D06E549E4</vt:lpwstr>
  </property>
</Properties>
</file>